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externalReferences>
    <externalReference r:id="rId6"/>
  </externalReference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8" i="27" l="1"/>
  <c r="C13" i="27"/>
  <c r="C14" i="27"/>
  <c r="C12" i="27"/>
  <c r="B43" i="26"/>
  <c r="C8" i="27"/>
  <c r="C10" i="27" s="1"/>
  <c r="C6" i="27"/>
  <c r="C26" i="27"/>
  <c r="C16" i="27"/>
  <c r="C9" i="27"/>
  <c r="E23" i="26"/>
  <c r="E22" i="26"/>
  <c r="E26" i="26" s="1"/>
  <c r="B47" i="26" s="1"/>
  <c r="C20" i="27" l="1"/>
  <c r="C21" i="27" s="1"/>
  <c r="B48" i="26"/>
  <c r="B46" i="25"/>
  <c r="B43" i="25" l="1"/>
  <c r="E23" i="25"/>
  <c r="E22" i="25"/>
  <c r="E26" i="25" s="1"/>
  <c r="B47" i="25" s="1"/>
  <c r="B48" i="25" l="1"/>
  <c r="B43" i="24"/>
  <c r="B46" i="24"/>
  <c r="E23" i="24"/>
  <c r="E22" i="24"/>
  <c r="E26" i="24" l="1"/>
  <c r="B47" i="24" s="1"/>
  <c r="B48" i="24"/>
  <c r="B47" i="23"/>
  <c r="E23" i="23"/>
  <c r="E22" i="23"/>
  <c r="E27" i="23" s="1"/>
  <c r="B48" i="23" s="1"/>
  <c r="B49" i="23" l="1"/>
</calcChain>
</file>

<file path=xl/sharedStrings.xml><?xml version="1.0" encoding="utf-8"?>
<sst xmlns="http://schemas.openxmlformats.org/spreadsheetml/2006/main" count="250" uniqueCount="92">
  <si>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</si>
  <si>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</si>
  <si>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</si>
  <si>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</si>
  <si>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</si>
  <si>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</si>
  <si>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</si>
  <si>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</si>
  <si>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</si>
  <si>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</si>
  <si>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</si>
  <si>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</si>
  <si>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</si>
  <si>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</si>
  <si>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</si>
  <si>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</si>
  <si>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</si>
  <si>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</si>
  <si>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</si>
  <si>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</si>
  <si>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</si>
  <si>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</si>
  <si>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</si>
  <si>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</si>
  <si>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</si>
  <si>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</si>
  <si>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</si>
  <si>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</si>
  <si>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</si>
  <si>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</si>
  <si>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</si>
  <si>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</si>
  <si>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</si>
  <si>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</si>
  <si>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</si>
  <si>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</si>
  <si>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</si>
  <si>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</si>
  <si>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</si>
  <si>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</si>
  <si>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</si>
  <si>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</si>
  <si>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- 277,8 м2</t>
  </si>
  <si>
    <t>интернет Ростелеком</t>
  </si>
  <si>
    <t>Предъявлено населению 17634,78</t>
  </si>
  <si>
    <t>за 1 квартал 2024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</si>
  <si>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</t>
    </r>
  </si>
  <si>
    <t xml:space="preserve">Заказчик - Собственники МКД, в лице председателя совета МКД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</si>
  <si>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№__,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</si>
  <si>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</si>
  <si>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</si>
  <si>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двести сорок рублей 27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</si>
  <si>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</si>
  <si>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</si>
  <si>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</si>
  <si>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пятнадцать тысяч девятьсот двадцать шесть рублей 27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</si>
  <si>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</si>
  <si>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</si>
  <si>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</si>
  <si>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семнадцать тысяч четыреста восемнадцать рублей 06 копеек.</t>
  </si>
  <si>
    <t>Предъявлено населению 19251,54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</si>
  <si>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</si>
  <si>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</si>
  <si>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</si>
  <si>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</si>
  <si>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</si>
  <si>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</si>
  <si>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</si>
  <si>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</si>
  <si>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</si>
  <si>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</si>
  <si>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</si>
  <si>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</si>
  <si>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</si>
  <si>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</si>
  <si>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</si>
  <si>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</si>
  <si>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</si>
  <si>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</si>
  <si>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</si>
  <si>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</si>
  <si>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</si>
  <si>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</si>
  <si>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</si>
  <si>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</si>
  <si>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</si>
  <si>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168</t>
  </si>
  <si>
    <t>за 4 квартал 2024 года</t>
  </si>
  <si>
    <t>31.12.2024 г.</t>
  </si>
  <si>
    <t>4 квартал</t>
  </si>
  <si>
    <t xml:space="preserve">           2. Всего за период с "01" 10  2024 г. по "31" 12 2024 г. выполнено работ (оказано услуг) на общую сумму семнадцать тысяч четыреста восемнадцать рублей 06 копеек.</t>
  </si>
  <si>
    <t>Начислено всего 73772,64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</si>
</sst>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right" wrapText="1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4\prol1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6274.107</v>
          </cell>
        </row>
        <row r="48">
          <cell r="B48">
            <v>450</v>
          </cell>
        </row>
      </sheetData>
      <sheetData sheetId="1">
        <row r="22">
          <cell r="E22">
            <v>6274.107</v>
          </cell>
        </row>
        <row r="47">
          <cell r="B47">
            <v>450</v>
          </cell>
        </row>
      </sheetData>
      <sheetData sheetId="2">
        <row r="22">
          <cell r="E22">
            <v>6967.2119999999995</v>
          </cell>
        </row>
        <row r="47">
          <cell r="B47">
            <v>300</v>
          </cell>
        </row>
      </sheetData>
      <sheetData sheetId="3">
        <row r="22">
          <cell r="E22">
            <v>6967.2119999999995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45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25"/>
      <c r="E4" s="26">
        <v>45382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ht="17.25" customHeight="1" x14ac:dyDescent="0.25">
      <c r="A7" s="54" t="s">
        <v>25</v>
      </c>
      <c r="B7" s="54"/>
      <c r="C7" s="54"/>
      <c r="D7" s="54"/>
      <c r="E7" s="5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46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ht="18.7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40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8.15" customHeight="1" x14ac:dyDescent="0.25">
      <c r="A17" s="43" t="s">
        <v>17</v>
      </c>
      <c r="B17" s="43"/>
      <c r="C17" s="43"/>
      <c r="D17" s="43"/>
      <c r="E17" s="43"/>
    </row>
    <row r="18" spans="1:8" ht="60.6" customHeight="1" x14ac:dyDescent="0.25">
      <c r="A18" s="43" t="s">
        <v>26</v>
      </c>
      <c r="B18" s="43"/>
      <c r="C18" s="43"/>
      <c r="D18" s="43"/>
      <c r="E18" s="43"/>
    </row>
    <row r="19" spans="1:8" ht="33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14.75</v>
      </c>
      <c r="E22" s="7">
        <f>D22*F20*G20</f>
        <v>12292.650000000001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D23*F20*3</f>
        <v>3633.6240000000003</v>
      </c>
    </row>
    <row r="24" spans="1:8" x14ac:dyDescent="0.25">
      <c r="A24" s="6" t="s">
        <v>29</v>
      </c>
      <c r="B24" s="8" t="s">
        <v>30</v>
      </c>
      <c r="C24" s="3" t="s">
        <v>31</v>
      </c>
      <c r="D24" s="3"/>
      <c r="E24" s="7">
        <v>140</v>
      </c>
    </row>
    <row r="25" spans="1:8" s="33" customFormat="1" ht="60" x14ac:dyDescent="0.25">
      <c r="A25" s="29" t="s">
        <v>49</v>
      </c>
      <c r="B25" s="30" t="s">
        <v>50</v>
      </c>
      <c r="C25" s="31" t="s">
        <v>31</v>
      </c>
      <c r="D25" s="31"/>
      <c r="E25" s="32">
        <v>174</v>
      </c>
    </row>
    <row r="26" spans="1:8" ht="15.75" x14ac:dyDescent="0.25">
      <c r="A26" s="22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16240.274000000001</v>
      </c>
    </row>
    <row r="29" spans="1:8" ht="29.25" customHeight="1" x14ac:dyDescent="0.25">
      <c r="A29" s="42" t="s">
        <v>51</v>
      </c>
      <c r="B29" s="42"/>
      <c r="C29" s="42"/>
      <c r="D29" s="42"/>
      <c r="E29" s="42"/>
    </row>
    <row r="30" spans="1:8" ht="29.25" customHeight="1" x14ac:dyDescent="0.25">
      <c r="A30" s="43" t="s">
        <v>21</v>
      </c>
      <c r="B30" s="43"/>
      <c r="C30" s="43"/>
      <c r="D30" s="43"/>
      <c r="E30" s="43"/>
    </row>
    <row r="31" spans="1:8" ht="18" customHeight="1" x14ac:dyDescent="0.25">
      <c r="A31" s="43" t="s">
        <v>20</v>
      </c>
      <c r="B31" s="43"/>
      <c r="C31" s="43"/>
      <c r="D31" s="43"/>
      <c r="E31" s="43"/>
      <c r="F31" s="13"/>
      <c r="G31" s="13"/>
      <c r="H31" s="14"/>
    </row>
    <row r="32" spans="1:8" ht="36.75" customHeight="1" x14ac:dyDescent="0.25">
      <c r="A32" s="43" t="s">
        <v>28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41</v>
      </c>
      <c r="B36" s="45"/>
      <c r="C36" s="45"/>
      <c r="D36" s="45"/>
      <c r="E36" s="45"/>
    </row>
    <row r="37" spans="1:5" x14ac:dyDescent="0.25">
      <c r="B37" s="40" t="s">
        <v>19</v>
      </c>
      <c r="C37" s="40"/>
      <c r="D37" s="40"/>
      <c r="E37" s="5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45" t="s">
        <v>47</v>
      </c>
      <c r="B39" s="45"/>
      <c r="C39" s="45"/>
      <c r="D39" s="45"/>
      <c r="E39" s="45"/>
    </row>
    <row r="40" spans="1:5" x14ac:dyDescent="0.25">
      <c r="B40" s="40" t="s">
        <v>19</v>
      </c>
      <c r="C40" s="40"/>
      <c r="D40" s="40"/>
      <c r="E40" s="5" t="s">
        <v>6</v>
      </c>
    </row>
    <row r="42" spans="1:5" x14ac:dyDescent="0.25">
      <c r="A42" s="2" t="s">
        <v>42</v>
      </c>
    </row>
    <row r="43" spans="1:5" x14ac:dyDescent="0.25">
      <c r="A43" s="13" t="s">
        <v>32</v>
      </c>
    </row>
    <row r="44" spans="1:5" x14ac:dyDescent="0.25">
      <c r="A44" s="2" t="s">
        <v>36</v>
      </c>
      <c r="B44" s="15">
        <v>-4495.3999999999996</v>
      </c>
    </row>
    <row r="45" spans="1:5" x14ac:dyDescent="0.25">
      <c r="A45" s="17" t="s">
        <v>44</v>
      </c>
      <c r="B45" s="16"/>
    </row>
    <row r="46" spans="1:5" x14ac:dyDescent="0.25">
      <c r="A46" s="2" t="s">
        <v>33</v>
      </c>
      <c r="B46" s="16">
        <v>17634.78</v>
      </c>
    </row>
    <row r="47" spans="1:5" x14ac:dyDescent="0.25">
      <c r="A47" s="2" t="s">
        <v>43</v>
      </c>
      <c r="B47" s="16">
        <f>150*3</f>
        <v>450</v>
      </c>
    </row>
    <row r="48" spans="1:5" ht="27.75" x14ac:dyDescent="0.25">
      <c r="A48" s="19" t="s">
        <v>35</v>
      </c>
      <c r="B48" s="16">
        <f>E27</f>
        <v>16240.274000000001</v>
      </c>
    </row>
    <row r="49" spans="1:2" x14ac:dyDescent="0.25">
      <c r="A49" s="13" t="s">
        <v>34</v>
      </c>
      <c r="B49" s="18">
        <f>B44+B46+B47-B48</f>
        <v>-2650.8940000000021</v>
      </c>
    </row>
    <row r="51" spans="1:2" x14ac:dyDescent="0.25">
      <c r="B51" s="2">
        <v>-4495.3999999999996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50" sqref="B50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52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25"/>
      <c r="E4" s="36" t="s">
        <v>53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ht="17.25" customHeight="1" x14ac:dyDescent="0.25">
      <c r="A7" s="54" t="s">
        <v>25</v>
      </c>
      <c r="B7" s="54"/>
      <c r="C7" s="54"/>
      <c r="D7" s="54"/>
      <c r="E7" s="5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46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ht="18.7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40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8.15" customHeight="1" x14ac:dyDescent="0.25">
      <c r="A17" s="43" t="s">
        <v>17</v>
      </c>
      <c r="B17" s="43"/>
      <c r="C17" s="43"/>
      <c r="D17" s="43"/>
      <c r="E17" s="43"/>
    </row>
    <row r="18" spans="1:8" ht="60.6" customHeight="1" x14ac:dyDescent="0.25">
      <c r="A18" s="43" t="s">
        <v>26</v>
      </c>
      <c r="B18" s="43"/>
      <c r="C18" s="43"/>
      <c r="D18" s="43"/>
      <c r="E18" s="43"/>
    </row>
    <row r="19" spans="1:8" ht="33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14.75</v>
      </c>
      <c r="E22" s="7">
        <f>D22*F20*G20</f>
        <v>12292.650000000001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D23*F20*3</f>
        <v>3633.6240000000003</v>
      </c>
    </row>
    <row r="24" spans="1:8" x14ac:dyDescent="0.25">
      <c r="A24" s="6" t="s">
        <v>29</v>
      </c>
      <c r="B24" s="8" t="s">
        <v>54</v>
      </c>
      <c r="C24" s="3" t="s">
        <v>31</v>
      </c>
      <c r="D24" s="3"/>
      <c r="E24" s="7">
        <v>0</v>
      </c>
    </row>
    <row r="25" spans="1:8" ht="15.75" x14ac:dyDescent="0.25">
      <c r="A25" s="22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15926.274000000001</v>
      </c>
    </row>
    <row r="28" spans="1:8" ht="29.25" customHeight="1" x14ac:dyDescent="0.25">
      <c r="A28" s="42" t="s">
        <v>55</v>
      </c>
      <c r="B28" s="42"/>
      <c r="C28" s="42"/>
      <c r="D28" s="42"/>
      <c r="E28" s="42"/>
    </row>
    <row r="29" spans="1:8" ht="29.25" customHeight="1" x14ac:dyDescent="0.25">
      <c r="A29" s="43" t="s">
        <v>21</v>
      </c>
      <c r="B29" s="43"/>
      <c r="C29" s="43"/>
      <c r="D29" s="43"/>
      <c r="E29" s="43"/>
    </row>
    <row r="30" spans="1:8" ht="18" customHeight="1" x14ac:dyDescent="0.25">
      <c r="A30" s="43" t="s">
        <v>20</v>
      </c>
      <c r="B30" s="43"/>
      <c r="C30" s="43"/>
      <c r="D30" s="43"/>
      <c r="E30" s="43"/>
      <c r="F30" s="13"/>
      <c r="G30" s="13"/>
      <c r="H30" s="14"/>
    </row>
    <row r="31" spans="1:8" ht="36.75" customHeight="1" x14ac:dyDescent="0.25">
      <c r="A31" s="43" t="s">
        <v>28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x14ac:dyDescent="0.25">
      <c r="A35" s="45" t="s">
        <v>41</v>
      </c>
      <c r="B35" s="45"/>
      <c r="C35" s="45"/>
      <c r="D35" s="45"/>
      <c r="E35" s="45"/>
    </row>
    <row r="36" spans="1:5" x14ac:dyDescent="0.25">
      <c r="B36" s="40" t="s">
        <v>19</v>
      </c>
      <c r="C36" s="40"/>
      <c r="D36" s="40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5" t="s">
        <v>47</v>
      </c>
      <c r="B38" s="45"/>
      <c r="C38" s="45"/>
      <c r="D38" s="45"/>
      <c r="E38" s="45"/>
    </row>
    <row r="39" spans="1:5" x14ac:dyDescent="0.25">
      <c r="B39" s="40" t="s">
        <v>19</v>
      </c>
      <c r="C39" s="40"/>
      <c r="D39" s="40"/>
      <c r="E39" s="5" t="s">
        <v>6</v>
      </c>
    </row>
    <row r="41" spans="1:5" x14ac:dyDescent="0.25">
      <c r="A41" s="2" t="s">
        <v>42</v>
      </c>
    </row>
    <row r="42" spans="1:5" x14ac:dyDescent="0.25">
      <c r="A42" s="13" t="s">
        <v>32</v>
      </c>
    </row>
    <row r="43" spans="1:5" x14ac:dyDescent="0.25">
      <c r="A43" s="2" t="s">
        <v>36</v>
      </c>
      <c r="B43" s="15">
        <f>'1кв'!B49</f>
        <v>-2650.8940000000021</v>
      </c>
    </row>
    <row r="44" spans="1:5" x14ac:dyDescent="0.25">
      <c r="A44" s="17" t="s">
        <v>44</v>
      </c>
      <c r="B44" s="16"/>
    </row>
    <row r="45" spans="1:5" x14ac:dyDescent="0.25">
      <c r="A45" s="2" t="s">
        <v>33</v>
      </c>
      <c r="B45" s="16">
        <v>17634.78</v>
      </c>
    </row>
    <row r="46" spans="1:5" x14ac:dyDescent="0.25">
      <c r="A46" s="2" t="s">
        <v>43</v>
      </c>
      <c r="B46" s="16">
        <f>150*3</f>
        <v>450</v>
      </c>
    </row>
    <row r="47" spans="1:5" ht="27.75" x14ac:dyDescent="0.25">
      <c r="A47" s="19" t="s">
        <v>35</v>
      </c>
      <c r="B47" s="16">
        <f>E26</f>
        <v>15926.274000000001</v>
      </c>
    </row>
    <row r="48" spans="1:5" x14ac:dyDescent="0.25">
      <c r="A48" s="13" t="s">
        <v>34</v>
      </c>
      <c r="B48" s="18">
        <f>B43+B45+B46-B47</f>
        <v>-492.38800000000447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A32" sqref="A32:E32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56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25"/>
      <c r="E4" s="36" t="s">
        <v>57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ht="17.25" customHeight="1" x14ac:dyDescent="0.25">
      <c r="A7" s="54" t="s">
        <v>25</v>
      </c>
      <c r="B7" s="54"/>
      <c r="C7" s="54"/>
      <c r="D7" s="54"/>
      <c r="E7" s="5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46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ht="18.7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40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8.15" customHeight="1" x14ac:dyDescent="0.25">
      <c r="A17" s="43" t="s">
        <v>17</v>
      </c>
      <c r="B17" s="43"/>
      <c r="C17" s="43"/>
      <c r="D17" s="43"/>
      <c r="E17" s="43"/>
    </row>
    <row r="18" spans="1:8" ht="60.6" customHeight="1" x14ac:dyDescent="0.25">
      <c r="A18" s="43" t="s">
        <v>26</v>
      </c>
      <c r="B18" s="43"/>
      <c r="C18" s="43"/>
      <c r="D18" s="43"/>
      <c r="E18" s="43"/>
    </row>
    <row r="19" spans="1:8" ht="33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16.22</v>
      </c>
      <c r="E22" s="7">
        <f>D22*F20*G20</f>
        <v>13517.748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D23*F20*3</f>
        <v>3900.3119999999999</v>
      </c>
    </row>
    <row r="24" spans="1:8" x14ac:dyDescent="0.25">
      <c r="A24" s="6" t="s">
        <v>29</v>
      </c>
      <c r="B24" s="8" t="s">
        <v>58</v>
      </c>
      <c r="C24" s="3" t="s">
        <v>31</v>
      </c>
      <c r="D24" s="3"/>
      <c r="E24" s="7">
        <v>0</v>
      </c>
    </row>
    <row r="25" spans="1:8" ht="15.75" x14ac:dyDescent="0.25">
      <c r="A25" s="22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17418.059999999998</v>
      </c>
    </row>
    <row r="28" spans="1:8" ht="29.25" customHeight="1" x14ac:dyDescent="0.25">
      <c r="A28" s="55" t="s">
        <v>59</v>
      </c>
      <c r="B28" s="55"/>
      <c r="C28" s="55"/>
      <c r="D28" s="55"/>
      <c r="E28" s="55"/>
    </row>
    <row r="29" spans="1:8" ht="29.25" customHeight="1" x14ac:dyDescent="0.25">
      <c r="A29" s="43" t="s">
        <v>21</v>
      </c>
      <c r="B29" s="43"/>
      <c r="C29" s="43"/>
      <c r="D29" s="43"/>
      <c r="E29" s="43"/>
    </row>
    <row r="30" spans="1:8" ht="18" customHeight="1" x14ac:dyDescent="0.25">
      <c r="A30" s="43" t="s">
        <v>20</v>
      </c>
      <c r="B30" s="43"/>
      <c r="C30" s="43"/>
      <c r="D30" s="43"/>
      <c r="E30" s="43"/>
      <c r="F30" s="13"/>
      <c r="G30" s="13"/>
      <c r="H30" s="14"/>
    </row>
    <row r="31" spans="1:8" ht="36.75" customHeight="1" x14ac:dyDescent="0.25">
      <c r="A31" s="43" t="s">
        <v>28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x14ac:dyDescent="0.25">
      <c r="A35" s="45" t="s">
        <v>41</v>
      </c>
      <c r="B35" s="45"/>
      <c r="C35" s="45"/>
      <c r="D35" s="45"/>
      <c r="E35" s="45"/>
    </row>
    <row r="36" spans="1:5" x14ac:dyDescent="0.25">
      <c r="B36" s="40" t="s">
        <v>19</v>
      </c>
      <c r="C36" s="40"/>
      <c r="D36" s="40"/>
      <c r="E36" s="5" t="s">
        <v>6</v>
      </c>
    </row>
    <row r="37" spans="1:5" x14ac:dyDescent="0.25">
      <c r="A37" s="34"/>
      <c r="B37" s="34"/>
      <c r="C37" s="34"/>
      <c r="D37" s="34"/>
      <c r="E37" s="34"/>
    </row>
    <row r="38" spans="1:5" x14ac:dyDescent="0.25">
      <c r="A38" s="45" t="s">
        <v>47</v>
      </c>
      <c r="B38" s="45"/>
      <c r="C38" s="45"/>
      <c r="D38" s="45"/>
      <c r="E38" s="45"/>
    </row>
    <row r="39" spans="1:5" x14ac:dyDescent="0.25">
      <c r="B39" s="40" t="s">
        <v>19</v>
      </c>
      <c r="C39" s="40"/>
      <c r="D39" s="40"/>
      <c r="E39" s="5" t="s">
        <v>6</v>
      </c>
    </row>
    <row r="41" spans="1:5" x14ac:dyDescent="0.25">
      <c r="A41" s="37" t="s">
        <v>42</v>
      </c>
    </row>
    <row r="42" spans="1:5" x14ac:dyDescent="0.25">
      <c r="A42" s="13" t="s">
        <v>32</v>
      </c>
    </row>
    <row r="43" spans="1:5" x14ac:dyDescent="0.25">
      <c r="A43" s="2" t="s">
        <v>36</v>
      </c>
      <c r="B43" s="15">
        <f>'2кв'!B48</f>
        <v>-492.38800000000447</v>
      </c>
    </row>
    <row r="44" spans="1:5" x14ac:dyDescent="0.25">
      <c r="A44" s="17" t="s">
        <v>60</v>
      </c>
      <c r="B44" s="16"/>
    </row>
    <row r="45" spans="1:5" x14ac:dyDescent="0.25">
      <c r="A45" s="2" t="s">
        <v>33</v>
      </c>
      <c r="B45" s="16">
        <v>18712.62</v>
      </c>
    </row>
    <row r="46" spans="1:5" x14ac:dyDescent="0.25">
      <c r="A46" s="2" t="s">
        <v>43</v>
      </c>
      <c r="B46" s="16">
        <f>150*2</f>
        <v>300</v>
      </c>
    </row>
    <row r="47" spans="1:5" ht="27.75" x14ac:dyDescent="0.25">
      <c r="A47" s="19" t="s">
        <v>35</v>
      </c>
      <c r="B47" s="16">
        <f>E26</f>
        <v>17418.059999999998</v>
      </c>
    </row>
    <row r="48" spans="1:5" x14ac:dyDescent="0.25">
      <c r="A48" s="13" t="s">
        <v>34</v>
      </c>
      <c r="B48" s="18">
        <f>B43+B45+B46-B47</f>
        <v>1102.1719999999987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9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87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25"/>
      <c r="E4" s="36" t="s">
        <v>88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ht="17.25" customHeight="1" x14ac:dyDescent="0.25">
      <c r="A7" s="54" t="s">
        <v>25</v>
      </c>
      <c r="B7" s="54"/>
      <c r="C7" s="54"/>
      <c r="D7" s="54"/>
      <c r="E7" s="5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46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ht="18.7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40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8.15" customHeight="1" x14ac:dyDescent="0.25">
      <c r="A17" s="43" t="s">
        <v>17</v>
      </c>
      <c r="B17" s="43"/>
      <c r="C17" s="43"/>
      <c r="D17" s="43"/>
      <c r="E17" s="43"/>
    </row>
    <row r="18" spans="1:8" ht="60.6" customHeight="1" x14ac:dyDescent="0.25">
      <c r="A18" s="43" t="s">
        <v>26</v>
      </c>
      <c r="B18" s="43"/>
      <c r="C18" s="43"/>
      <c r="D18" s="43"/>
      <c r="E18" s="43"/>
    </row>
    <row r="19" spans="1:8" ht="33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16.22</v>
      </c>
      <c r="E22" s="7">
        <f>D22*F20*G20</f>
        <v>13517.748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D23*F20*3</f>
        <v>3900.3119999999999</v>
      </c>
    </row>
    <row r="24" spans="1:8" x14ac:dyDescent="0.25">
      <c r="A24" s="6" t="s">
        <v>29</v>
      </c>
      <c r="B24" s="8" t="s">
        <v>89</v>
      </c>
      <c r="C24" s="3" t="s">
        <v>31</v>
      </c>
      <c r="D24" s="3"/>
      <c r="E24" s="7">
        <v>0</v>
      </c>
    </row>
    <row r="25" spans="1:8" ht="15.75" x14ac:dyDescent="0.25">
      <c r="A25" s="22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17418.059999999998</v>
      </c>
    </row>
    <row r="28" spans="1:8" ht="29.25" customHeight="1" x14ac:dyDescent="0.25">
      <c r="A28" s="55" t="s">
        <v>90</v>
      </c>
      <c r="B28" s="55"/>
      <c r="C28" s="55"/>
      <c r="D28" s="55"/>
      <c r="E28" s="55"/>
    </row>
    <row r="29" spans="1:8" ht="29.25" customHeight="1" x14ac:dyDescent="0.25">
      <c r="A29" s="43" t="s">
        <v>21</v>
      </c>
      <c r="B29" s="43"/>
      <c r="C29" s="43"/>
      <c r="D29" s="43"/>
      <c r="E29" s="43"/>
    </row>
    <row r="30" spans="1:8" ht="18" customHeight="1" x14ac:dyDescent="0.25">
      <c r="A30" s="43" t="s">
        <v>20</v>
      </c>
      <c r="B30" s="43"/>
      <c r="C30" s="43"/>
      <c r="D30" s="43"/>
      <c r="E30" s="43"/>
      <c r="F30" s="13"/>
      <c r="G30" s="13"/>
      <c r="H30" s="14"/>
    </row>
    <row r="31" spans="1:8" ht="36.75" customHeight="1" x14ac:dyDescent="0.25">
      <c r="A31" s="43" t="s">
        <v>28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x14ac:dyDescent="0.25">
      <c r="A35" s="45" t="s">
        <v>41</v>
      </c>
      <c r="B35" s="45"/>
      <c r="C35" s="45"/>
      <c r="D35" s="45"/>
      <c r="E35" s="45"/>
    </row>
    <row r="36" spans="1:5" x14ac:dyDescent="0.25">
      <c r="B36" s="40" t="s">
        <v>19</v>
      </c>
      <c r="C36" s="40"/>
      <c r="D36" s="40"/>
      <c r="E36" s="5" t="s">
        <v>6</v>
      </c>
    </row>
    <row r="37" spans="1:5" x14ac:dyDescent="0.25">
      <c r="A37" s="38"/>
      <c r="B37" s="38"/>
      <c r="C37" s="38"/>
      <c r="D37" s="38"/>
      <c r="E37" s="38"/>
    </row>
    <row r="38" spans="1:5" x14ac:dyDescent="0.25">
      <c r="A38" s="45" t="s">
        <v>47</v>
      </c>
      <c r="B38" s="45"/>
      <c r="C38" s="45"/>
      <c r="D38" s="45"/>
      <c r="E38" s="45"/>
    </row>
    <row r="39" spans="1:5" x14ac:dyDescent="0.25">
      <c r="B39" s="40" t="s">
        <v>19</v>
      </c>
      <c r="C39" s="40"/>
      <c r="D39" s="40"/>
      <c r="E39" s="5" t="s">
        <v>6</v>
      </c>
    </row>
    <row r="41" spans="1:5" x14ac:dyDescent="0.25">
      <c r="A41" s="37" t="s">
        <v>42</v>
      </c>
    </row>
    <row r="42" spans="1:5" x14ac:dyDescent="0.25">
      <c r="A42" s="13" t="s">
        <v>32</v>
      </c>
    </row>
    <row r="43" spans="1:5" x14ac:dyDescent="0.25">
      <c r="A43" s="2" t="s">
        <v>36</v>
      </c>
      <c r="B43" s="15">
        <f>'3кв'!B48</f>
        <v>1102.1719999999987</v>
      </c>
    </row>
    <row r="44" spans="1:5" x14ac:dyDescent="0.25">
      <c r="A44" s="17" t="s">
        <v>60</v>
      </c>
      <c r="B44" s="16"/>
    </row>
    <row r="45" spans="1:5" x14ac:dyDescent="0.25">
      <c r="A45" s="2" t="s">
        <v>33</v>
      </c>
      <c r="B45" s="16">
        <v>18498.48</v>
      </c>
    </row>
    <row r="46" spans="1:5" x14ac:dyDescent="0.25">
      <c r="B46" s="16"/>
    </row>
    <row r="47" spans="1:5" ht="27.75" x14ac:dyDescent="0.25">
      <c r="A47" s="19" t="s">
        <v>35</v>
      </c>
      <c r="B47" s="16">
        <f>E26</f>
        <v>17418.059999999998</v>
      </c>
    </row>
    <row r="48" spans="1:5" x14ac:dyDescent="0.25">
      <c r="A48" s="13" t="s">
        <v>34</v>
      </c>
      <c r="B48" s="18">
        <f>B43+B45+B46-B47</f>
        <v>2182.5920000000006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SheetLayoutView="100" workbookViewId="0">
      <selection activeCell="A19" sqref="A19:XFD19"/>
    </sheetView>
  </sheetViews>
  <sheetFormatPr defaultRowHeight="15.75" x14ac:dyDescent="0.25"/>
  <cols>
    <col min="1" max="1" width="10.5703125" style="58" customWidth="1"/>
    <col min="2" max="2" width="69.5703125" style="58" customWidth="1"/>
    <col min="3" max="3" width="15.28515625" style="58" customWidth="1"/>
    <col min="4" max="4" width="11.85546875" style="58" customWidth="1"/>
    <col min="5" max="5" width="14.7109375" style="58" customWidth="1"/>
    <col min="6" max="6" width="12.42578125" style="58" customWidth="1"/>
    <col min="7" max="7" width="12" style="58" customWidth="1"/>
    <col min="8" max="8" width="13.5703125" style="58" customWidth="1"/>
    <col min="9" max="16384" width="9.140625" style="58"/>
  </cols>
  <sheetData>
    <row r="1" spans="1:5" x14ac:dyDescent="0.25">
      <c r="A1" s="56" t="s">
        <v>61</v>
      </c>
      <c r="B1" s="56"/>
      <c r="C1" s="56"/>
      <c r="D1" s="57"/>
    </row>
    <row r="2" spans="1:5" x14ac:dyDescent="0.25">
      <c r="A2" s="59" t="s">
        <v>62</v>
      </c>
      <c r="B2" s="59"/>
      <c r="C2" s="59"/>
      <c r="D2" s="60"/>
    </row>
    <row r="3" spans="1:5" x14ac:dyDescent="0.25">
      <c r="A3" s="59" t="s">
        <v>63</v>
      </c>
      <c r="B3" s="59"/>
      <c r="C3" s="59"/>
      <c r="D3" s="60"/>
    </row>
    <row r="4" spans="1:5" x14ac:dyDescent="0.25">
      <c r="A4" s="56" t="s">
        <v>86</v>
      </c>
      <c r="B4" s="56"/>
      <c r="C4" s="56"/>
      <c r="D4" s="57"/>
    </row>
    <row r="5" spans="1:5" x14ac:dyDescent="0.25">
      <c r="A5" s="61"/>
      <c r="B5" s="61"/>
      <c r="C5" s="61"/>
      <c r="D5" s="1"/>
    </row>
    <row r="6" spans="1:5" x14ac:dyDescent="0.25">
      <c r="A6" s="60"/>
      <c r="B6" s="62" t="s">
        <v>64</v>
      </c>
      <c r="C6" s="63">
        <f>'1кв'!B44</f>
        <v>-4495.3999999999996</v>
      </c>
      <c r="D6" s="64"/>
    </row>
    <row r="7" spans="1:5" x14ac:dyDescent="0.25">
      <c r="A7" s="65" t="s">
        <v>65</v>
      </c>
      <c r="B7" s="62" t="s">
        <v>91</v>
      </c>
      <c r="C7" s="63"/>
      <c r="D7" s="64"/>
    </row>
    <row r="8" spans="1:5" x14ac:dyDescent="0.25">
      <c r="B8" s="66" t="s">
        <v>66</v>
      </c>
      <c r="C8" s="67">
        <f>'1кв'!B46+'2кв'!B45+'3кв'!B45+'4кв'!B45</f>
        <v>72480.659999999989</v>
      </c>
      <c r="D8" s="68"/>
    </row>
    <row r="9" spans="1:5" x14ac:dyDescent="0.25">
      <c r="B9" s="66" t="s">
        <v>67</v>
      </c>
      <c r="C9" s="67">
        <f>'[1]1кв'!B48+'[1]2кв'!B47+'[1]3кв'!B47+'[1]4кв'!B48</f>
        <v>1200</v>
      </c>
      <c r="D9" s="68"/>
    </row>
    <row r="10" spans="1:5" x14ac:dyDescent="0.25">
      <c r="A10" s="69"/>
      <c r="B10" s="66" t="s">
        <v>68</v>
      </c>
      <c r="C10" s="70">
        <f>SUM(C8:C9)</f>
        <v>73680.659999999989</v>
      </c>
      <c r="D10" s="64"/>
    </row>
    <row r="11" spans="1:5" x14ac:dyDescent="0.25">
      <c r="A11" s="1"/>
      <c r="B11" s="71"/>
      <c r="C11" s="71"/>
      <c r="D11" s="72"/>
    </row>
    <row r="12" spans="1:5" x14ac:dyDescent="0.25">
      <c r="A12" s="73" t="s">
        <v>69</v>
      </c>
      <c r="B12" s="74" t="s">
        <v>70</v>
      </c>
      <c r="C12" s="75">
        <f>'1кв'!E22+'2кв'!E22+'3кв'!E22+'4кв'!E22</f>
        <v>51620.796000000002</v>
      </c>
      <c r="D12" s="72"/>
    </row>
    <row r="13" spans="1:5" x14ac:dyDescent="0.25">
      <c r="A13" s="73"/>
      <c r="B13" s="76" t="s">
        <v>38</v>
      </c>
      <c r="C13" s="75">
        <f>'1кв'!E23+'2кв'!E23+'3кв'!E23+'4кв'!E23</f>
        <v>15067.872000000001</v>
      </c>
      <c r="D13" s="72"/>
    </row>
    <row r="14" spans="1:5" x14ac:dyDescent="0.25">
      <c r="A14" s="1"/>
      <c r="B14" s="76" t="s">
        <v>29</v>
      </c>
      <c r="C14" s="75">
        <f>'1кв'!E24+'2кв'!E24+'3кв'!E24+'4кв'!E24</f>
        <v>140</v>
      </c>
      <c r="D14" s="72"/>
      <c r="E14" s="77"/>
    </row>
    <row r="15" spans="1:5" x14ac:dyDescent="0.25">
      <c r="A15" s="73"/>
      <c r="B15" s="78" t="s">
        <v>71</v>
      </c>
      <c r="C15" s="75">
        <v>0</v>
      </c>
      <c r="D15" s="72"/>
    </row>
    <row r="16" spans="1:5" x14ac:dyDescent="0.25">
      <c r="A16" s="73"/>
      <c r="B16" s="79" t="s">
        <v>72</v>
      </c>
      <c r="C16" s="75">
        <f>SUM(C17:C19)</f>
        <v>174</v>
      </c>
      <c r="D16" s="72"/>
    </row>
    <row r="17" spans="1:5" x14ac:dyDescent="0.25">
      <c r="A17" s="73"/>
      <c r="B17" s="79" t="s">
        <v>73</v>
      </c>
      <c r="C17" s="75">
        <v>0</v>
      </c>
      <c r="D17" s="72"/>
    </row>
    <row r="18" spans="1:5" ht="31.5" x14ac:dyDescent="0.25">
      <c r="A18" s="73"/>
      <c r="B18" s="79" t="s">
        <v>74</v>
      </c>
      <c r="C18" s="75">
        <f>'1кв'!E25</f>
        <v>174</v>
      </c>
      <c r="D18" s="72"/>
    </row>
    <row r="19" spans="1:5" x14ac:dyDescent="0.25">
      <c r="A19" s="73"/>
      <c r="B19" s="79"/>
      <c r="C19" s="67"/>
      <c r="D19" s="72"/>
    </row>
    <row r="20" spans="1:5" x14ac:dyDescent="0.25">
      <c r="A20" s="1"/>
      <c r="B20" s="80" t="s">
        <v>75</v>
      </c>
      <c r="C20" s="70">
        <f>SUM(C12:C16)</f>
        <v>67002.668000000005</v>
      </c>
      <c r="D20" s="72"/>
      <c r="E20" s="77"/>
    </row>
    <row r="21" spans="1:5" x14ac:dyDescent="0.25">
      <c r="A21" s="1"/>
      <c r="B21" s="80" t="s">
        <v>76</v>
      </c>
      <c r="C21" s="70">
        <f>C6+C10-C20</f>
        <v>2182.5919999999896</v>
      </c>
      <c r="D21" s="72"/>
    </row>
    <row r="22" spans="1:5" x14ac:dyDescent="0.25">
      <c r="A22" s="1"/>
      <c r="B22" s="65"/>
      <c r="C22" s="65"/>
      <c r="D22" s="72"/>
    </row>
    <row r="23" spans="1:5" x14ac:dyDescent="0.25">
      <c r="A23" s="1"/>
      <c r="B23" s="81" t="s">
        <v>77</v>
      </c>
      <c r="C23" s="81"/>
      <c r="D23" s="72"/>
    </row>
    <row r="24" spans="1:5" x14ac:dyDescent="0.25">
      <c r="A24" s="1"/>
      <c r="B24" s="81" t="s">
        <v>78</v>
      </c>
      <c r="C24" s="82">
        <v>5878.26</v>
      </c>
      <c r="D24" s="72"/>
    </row>
    <row r="25" spans="1:5" x14ac:dyDescent="0.25">
      <c r="A25" s="1"/>
      <c r="B25" s="83" t="s">
        <v>79</v>
      </c>
      <c r="C25" s="84">
        <v>7170.24</v>
      </c>
      <c r="D25" s="72"/>
    </row>
    <row r="26" spans="1:5" x14ac:dyDescent="0.25">
      <c r="A26" s="1"/>
      <c r="B26" s="81" t="s">
        <v>80</v>
      </c>
      <c r="C26" s="85">
        <f>C25-C24</f>
        <v>1291.9799999999996</v>
      </c>
      <c r="D26" s="72"/>
    </row>
    <row r="27" spans="1:5" x14ac:dyDescent="0.25">
      <c r="A27" s="1"/>
      <c r="B27" s="65"/>
      <c r="C27" s="65"/>
      <c r="D27" s="72"/>
    </row>
    <row r="28" spans="1:5" x14ac:dyDescent="0.25">
      <c r="A28" s="1"/>
      <c r="B28" s="65"/>
      <c r="C28" s="65"/>
      <c r="D28" s="72"/>
    </row>
    <row r="29" spans="1:5" x14ac:dyDescent="0.25">
      <c r="A29" s="1"/>
      <c r="B29" s="65"/>
      <c r="C29" s="65"/>
      <c r="D29" s="72"/>
    </row>
    <row r="30" spans="1:5" x14ac:dyDescent="0.25">
      <c r="A30" s="1"/>
      <c r="B30" s="65"/>
      <c r="C30" s="65"/>
      <c r="D30" s="72"/>
    </row>
    <row r="31" spans="1:5" x14ac:dyDescent="0.25">
      <c r="A31" s="1" t="s">
        <v>81</v>
      </c>
      <c r="B31" s="65" t="s">
        <v>82</v>
      </c>
      <c r="C31" s="65"/>
      <c r="D31" s="72"/>
    </row>
    <row r="32" spans="1:5" x14ac:dyDescent="0.25">
      <c r="A32" s="1"/>
      <c r="B32" s="65" t="s">
        <v>83</v>
      </c>
      <c r="C32" s="65"/>
      <c r="D32" s="72"/>
    </row>
    <row r="33" spans="1:4" x14ac:dyDescent="0.25">
      <c r="A33" s="1"/>
      <c r="B33" s="65" t="s">
        <v>84</v>
      </c>
      <c r="C33" s="65"/>
      <c r="D33" s="72"/>
    </row>
    <row r="34" spans="1:4" x14ac:dyDescent="0.25">
      <c r="A34" s="1"/>
      <c r="B34" s="65"/>
      <c r="C34" s="65"/>
      <c r="D34" s="72"/>
    </row>
    <row r="35" spans="1:4" x14ac:dyDescent="0.25">
      <c r="A35" s="1"/>
      <c r="B35" s="65"/>
      <c r="C35" s="65"/>
      <c r="D35" s="72"/>
    </row>
    <row r="36" spans="1:4" x14ac:dyDescent="0.25">
      <c r="A36" s="1"/>
      <c r="B36" s="65" t="s">
        <v>85</v>
      </c>
      <c r="C36" s="65"/>
      <c r="D36" s="72"/>
    </row>
    <row r="37" spans="1:4" x14ac:dyDescent="0.25">
      <c r="A37" s="1"/>
      <c r="B37" s="65"/>
      <c r="C37" s="65"/>
      <c r="D37" s="72"/>
    </row>
    <row r="38" spans="1:4" x14ac:dyDescent="0.25">
      <c r="A38" s="1"/>
      <c r="B38" s="65"/>
      <c r="C38" s="65"/>
      <c r="D38" s="72"/>
    </row>
    <row r="39" spans="1:4" x14ac:dyDescent="0.25">
      <c r="A39" s="1"/>
      <c r="B39" s="65"/>
      <c r="C39" s="65"/>
      <c r="D39" s="72"/>
    </row>
    <row r="40" spans="1:4" x14ac:dyDescent="0.25">
      <c r="A40" s="1"/>
      <c r="B40" s="65"/>
      <c r="C40" s="65"/>
      <c r="D40" s="72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2025-02-27T14:21:26Z</dcterms:modified>
</cp:coreProperties>
</file>